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GR OBJ GTO" sheetId="1" r:id="rId1"/>
  </sheets>
  <externalReferences>
    <externalReference r:id="rId2"/>
  </externalReferences>
  <definedNames>
    <definedName name="_xlnm.Print_Area" localSheetId="0">'EGR OBJ GTO'!$B$2:$I$98</definedName>
  </definedNames>
  <calcPr calcId="145621"/>
</workbook>
</file>

<file path=xl/calcChain.xml><?xml version="1.0" encoding="utf-8"?>
<calcChain xmlns="http://schemas.openxmlformats.org/spreadsheetml/2006/main">
  <c r="M82" i="1" l="1"/>
  <c r="I82" i="1"/>
  <c r="F82" i="1"/>
  <c r="I81" i="1"/>
  <c r="F81" i="1"/>
  <c r="F80" i="1"/>
  <c r="I80" i="1" s="1"/>
  <c r="F79" i="1"/>
  <c r="I79" i="1" s="1"/>
  <c r="F78" i="1"/>
  <c r="I78" i="1" s="1"/>
  <c r="F77" i="1"/>
  <c r="I77" i="1" s="1"/>
  <c r="F76" i="1"/>
  <c r="I76" i="1" s="1"/>
  <c r="I75" i="1" s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F57" i="1"/>
  <c r="I57" i="1" s="1"/>
  <c r="O56" i="1"/>
  <c r="F56" i="1"/>
  <c r="I56" i="1" s="1"/>
  <c r="O55" i="1"/>
  <c r="F55" i="1"/>
  <c r="I55" i="1" s="1"/>
  <c r="O54" i="1"/>
  <c r="F54" i="1"/>
  <c r="I54" i="1" s="1"/>
  <c r="O53" i="1"/>
  <c r="F53" i="1"/>
  <c r="I53" i="1" s="1"/>
  <c r="O52" i="1"/>
  <c r="F52" i="1"/>
  <c r="I52" i="1" s="1"/>
  <c r="O51" i="1"/>
  <c r="F51" i="1"/>
  <c r="I51" i="1" s="1"/>
  <c r="O50" i="1"/>
  <c r="F50" i="1"/>
  <c r="I50" i="1" s="1"/>
  <c r="I49" i="1" s="1"/>
  <c r="N49" i="1"/>
  <c r="H49" i="1"/>
  <c r="G49" i="1"/>
  <c r="F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I39" i="1" s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I29" i="1" s="1"/>
  <c r="K29" i="1" s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I23" i="1"/>
  <c r="I22" i="1"/>
  <c r="F22" i="1"/>
  <c r="I21" i="1"/>
  <c r="F21" i="1"/>
  <c r="I20" i="1"/>
  <c r="I19" i="1" s="1"/>
  <c r="K19" i="1" s="1"/>
  <c r="F20" i="1"/>
  <c r="H19" i="1"/>
  <c r="G19" i="1"/>
  <c r="F19" i="1"/>
  <c r="E19" i="1"/>
  <c r="D19" i="1"/>
  <c r="M18" i="1"/>
  <c r="F18" i="1"/>
  <c r="I18" i="1" s="1"/>
  <c r="M17" i="1"/>
  <c r="F17" i="1"/>
  <c r="I17" i="1" s="1"/>
  <c r="M16" i="1"/>
  <c r="F16" i="1"/>
  <c r="I16" i="1" s="1"/>
  <c r="M15" i="1"/>
  <c r="F15" i="1"/>
  <c r="I15" i="1" s="1"/>
  <c r="M14" i="1"/>
  <c r="F14" i="1"/>
  <c r="I14" i="1" s="1"/>
  <c r="M13" i="1"/>
  <c r="F13" i="1"/>
  <c r="I13" i="1" s="1"/>
  <c r="M12" i="1"/>
  <c r="F12" i="1"/>
  <c r="I12" i="1" s="1"/>
  <c r="I11" i="1" s="1"/>
  <c r="H11" i="1"/>
  <c r="H83" i="1" s="1"/>
  <c r="G11" i="1"/>
  <c r="G83" i="1" s="1"/>
  <c r="F11" i="1"/>
  <c r="F83" i="1" s="1"/>
  <c r="K82" i="1" s="1"/>
  <c r="E11" i="1"/>
  <c r="E83" i="1" s="1"/>
  <c r="D11" i="1"/>
  <c r="D83" i="1" s="1"/>
  <c r="B5" i="1"/>
  <c r="B2" i="1"/>
  <c r="I83" i="1" l="1"/>
  <c r="K11" i="1"/>
  <c r="L98" i="1"/>
  <c r="K83" i="1"/>
  <c r="H103" i="1"/>
  <c r="K99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<sst xmlns="http://schemas.openxmlformats.org/spreadsheetml/2006/main" count="87" uniqueCount="87">
  <si>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</si>
  <si>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</si>
  <si>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</si>
  <si>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</si>
  <si>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</si>
  <si>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</si>
  <si>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</si>
  <si>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</si>
  <si>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</si>
  <si>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</si>
  <si>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</si>
  <si>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</si>
  <si>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</si>
  <si>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</si>
  <si>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</si>
  <si>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</si>
  <si>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</si>
  <si>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</si>
  <si>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</si>
  <si>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</si>
  <si>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</si>
  <si>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</si>
  <si>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</si>
  <si>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</si>
  <si>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</si>
  <si>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</si>
  <si>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</si>
  <si>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</si>
  <si>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</si>
  <si>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</si>
  <si>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</si>
  <si>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</si>
  <si>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</si>
  <si>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</si>
  <si>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</si>
  <si>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</si>
  <si>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</si>
  <si>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</si>
  <si>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</si>
  <si>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</si>
  <si>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</si>
  <si>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</si>
  <si>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</si>
  <si>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</si>
  <si>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</si>
  <si>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</si>
  <si>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</si>
  <si>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</si>
  <si>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</si>
  <si>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</si>
  <si>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</si>
  <si>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</si>
  <si>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</si>
  <si>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</si>
  <si>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</si>
  <si>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</si>
  <si>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</si>
  <si>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</si>
  <si>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</si>
  <si>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</si>
  <si>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</si>
  <si>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</si>
  <si>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</si>
  <si>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</si>
  <si>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</si>
  <si>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</si>
  <si>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</si>
  <si>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</si>
  <si>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ok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</si>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</sst>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  <numFmt numFmtId="167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9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4" fontId="9" fillId="0" borderId="17" xfId="1" applyNumberFormat="1" applyFont="1" applyFill="1" applyBorder="1" applyAlignment="1" applyProtection="1">
      <alignment horizontal="right"/>
      <protection locked="0"/>
    </xf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3" fontId="2" fillId="0" borderId="0" xfId="0" applyNumberFormat="1" applyFont="1"/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164" fontId="6" fillId="0" borderId="0" xfId="1" applyNumberFormat="1" applyFont="1" applyFill="1" applyBorder="1" applyAlignment="1">
      <alignment horizontal="right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8">
    <cellStyle name="=C:\WINNT\SYSTEM32\COMMAND.COM" xfId="3"/>
    <cellStyle name="Millares" xfId="1" builtinId="3"/>
    <cellStyle name="Millares 2" xfId="4"/>
    <cellStyle name="Millares 9" xfId="5"/>
    <cellStyle name="Normal" xfId="0" builtinId="0"/>
    <cellStyle name="Normal 2" xfId="6"/>
    <cellStyle name="Normal 9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396875</xdr:colOff>
      <xdr:row>87</xdr:row>
      <xdr:rowOff>31750</xdr:rowOff>
    </xdr:from>
    <xdr:to>
      <xdr:col>2</xdr:col>
      <xdr:colOff>3186234</xdr:colOff>
      <xdr:row>91</xdr:row>
      <xdr:rowOff>104095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270000" y="16002000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5</xdr:col>
      <xdr:colOff>0</xdr:colOff>
      <xdr:row>87</xdr:row>
      <xdr:rowOff>47625</xdr:rowOff>
    </xdr:from>
    <xdr:to>
      <xdr:col>8</xdr:col>
      <xdr:colOff>11044</xdr:colOff>
      <xdr:row>91</xdr:row>
      <xdr:rowOff>73025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7000875" y="16017875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5</xdr:col>
      <xdr:colOff>63500</xdr:colOff>
      <xdr:row>87</xdr:row>
      <xdr:rowOff>0</xdr:rowOff>
    </xdr:from>
    <xdr:to>
      <xdr:col>7</xdr:col>
      <xdr:colOff>762518</xdr:colOff>
      <xdr:row>87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7064375" y="1597025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596900</xdr:colOff>
      <xdr:row>87</xdr:row>
      <xdr:rowOff>9525</xdr:rowOff>
    </xdr:from>
    <xdr:to>
      <xdr:col>2</xdr:col>
      <xdr:colOff>3312043</xdr:colOff>
      <xdr:row>87</xdr:row>
      <xdr:rowOff>9525</xdr:rowOff>
    </xdr:to>
    <xdr:cxnSp macro="">
      <xdr:nvCxnSpPr>
        <xdr:cNvPr id="5" name="4 Conector recto">
          <a:extLst/>
        </xdr:cNvPr>
        <xdr:cNvCxnSpPr/>
      </xdr:nvCxnSpPr>
      <xdr:spPr>
        <a:xfrm>
          <a:off x="1470025" y="159797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julio al 30 de septiembre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>
        <row r="83">
          <cell r="D83">
            <v>114114.89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</sheetData>
      <sheetData sheetId="14">
        <row r="2">
          <cell r="B2" t="str">
            <v xml:space="preserve">TECNOLÓGICO DE ESTUDIOS SUPERIORES DE CHIMALHUACÁN (TESCHI) 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9"/>
  <sheetViews>
    <sheetView tabSelected="1" view="pageBreakPreview" topLeftCell="A13" zoomScale="60" zoomScaleNormal="100" workbookViewId="0">
      <selection activeCell="L25" sqref="L25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49" t="str">
        <f>+[1]INGRESOS!B4</f>
        <v xml:space="preserve">TECNOLÓGICO DE ESTUDIOS SUPERIORES DE CHIMALHUACÁN (TESCHI) </v>
      </c>
      <c r="C2" s="50"/>
      <c r="D2" s="50"/>
      <c r="E2" s="50"/>
      <c r="F2" s="50"/>
      <c r="G2" s="50"/>
      <c r="H2" s="50"/>
      <c r="I2" s="51"/>
    </row>
    <row r="3" spans="2:13" ht="16.5" customHeight="1" x14ac:dyDescent="0.15">
      <c r="B3" s="52" t="s">
        <v>0</v>
      </c>
      <c r="C3" s="53"/>
      <c r="D3" s="53"/>
      <c r="E3" s="53"/>
      <c r="F3" s="53"/>
      <c r="G3" s="53"/>
      <c r="H3" s="53"/>
      <c r="I3" s="54"/>
    </row>
    <row r="4" spans="2:13" ht="16.5" customHeight="1" x14ac:dyDescent="0.15">
      <c r="B4" s="55" t="s">
        <v>1</v>
      </c>
      <c r="C4" s="56"/>
      <c r="D4" s="56"/>
      <c r="E4" s="56"/>
      <c r="F4" s="56"/>
      <c r="G4" s="56"/>
      <c r="H4" s="56"/>
      <c r="I4" s="57"/>
    </row>
    <row r="5" spans="2:13" ht="16.5" customHeight="1" x14ac:dyDescent="0.15">
      <c r="B5" s="55" t="str">
        <f>+'[1]ANALITICO ING'!B4:J4</f>
        <v>Del 1 de julio al 30 de septiembre de 2021</v>
      </c>
      <c r="C5" s="56"/>
      <c r="D5" s="56"/>
      <c r="E5" s="56"/>
      <c r="F5" s="56"/>
      <c r="G5" s="56"/>
      <c r="H5" s="56"/>
      <c r="I5" s="57"/>
    </row>
    <row r="6" spans="2:13" ht="16.5" customHeight="1" thickBot="1" x14ac:dyDescent="0.2">
      <c r="B6" s="58" t="s">
        <v>2</v>
      </c>
      <c r="C6" s="59"/>
      <c r="D6" s="59"/>
      <c r="E6" s="59"/>
      <c r="F6" s="59"/>
      <c r="G6" s="59"/>
      <c r="H6" s="59"/>
      <c r="I6" s="60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38" t="s">
        <v>3</v>
      </c>
      <c r="C8" s="39"/>
      <c r="D8" s="44" t="s">
        <v>4</v>
      </c>
      <c r="E8" s="45"/>
      <c r="F8" s="45"/>
      <c r="G8" s="45"/>
      <c r="H8" s="46"/>
      <c r="I8" s="47" t="s">
        <v>5</v>
      </c>
    </row>
    <row r="9" spans="2:13" ht="24.75" customHeight="1" thickBot="1" x14ac:dyDescent="0.2">
      <c r="B9" s="40"/>
      <c r="C9" s="41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8"/>
    </row>
    <row r="10" spans="2:13" ht="14.25" customHeight="1" thickBot="1" x14ac:dyDescent="0.2">
      <c r="B10" s="42"/>
      <c r="C10" s="43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 x14ac:dyDescent="0.15">
      <c r="B11" s="63" t="s">
        <v>13</v>
      </c>
      <c r="C11" s="64"/>
      <c r="D11" s="6">
        <f t="shared" ref="D11:I11" si="0">SUM(D12:D18)</f>
        <v>72910.67</v>
      </c>
      <c r="E11" s="6">
        <f t="shared" si="0"/>
        <v>2859.7700000000004</v>
      </c>
      <c r="F11" s="6">
        <f t="shared" si="0"/>
        <v>75770.44</v>
      </c>
      <c r="G11" s="6">
        <f t="shared" si="0"/>
        <v>51074.9</v>
      </c>
      <c r="H11" s="6">
        <f t="shared" si="0"/>
        <v>51074.9</v>
      </c>
      <c r="I11" s="7">
        <f t="shared" si="0"/>
        <v>24695.539999999997</v>
      </c>
      <c r="K11" s="8">
        <f>+I11/F11</f>
        <v>0.32592578319460724</v>
      </c>
    </row>
    <row r="12" spans="2:13" ht="14.25" customHeight="1" x14ac:dyDescent="0.15">
      <c r="B12" s="9"/>
      <c r="C12" s="10" t="s">
        <v>14</v>
      </c>
      <c r="D12" s="11">
        <v>39024.5</v>
      </c>
      <c r="E12" s="12">
        <v>1616.89</v>
      </c>
      <c r="F12" s="11">
        <f t="shared" ref="F12:F18" si="1">D12+E12</f>
        <v>40641.39</v>
      </c>
      <c r="G12" s="13">
        <v>29758.799999999999</v>
      </c>
      <c r="H12" s="13">
        <v>29758.799999999999</v>
      </c>
      <c r="I12" s="14">
        <f t="shared" ref="I12:I18" si="2">F12-G12</f>
        <v>10882.59</v>
      </c>
      <c r="K12" s="15"/>
      <c r="L12" s="1">
        <v>34117.699999999997</v>
      </c>
      <c r="M12" s="16">
        <f>+L12-H12</f>
        <v>4358.8999999999978</v>
      </c>
    </row>
    <row r="13" spans="2:13" ht="14.25" customHeight="1" x14ac:dyDescent="0.15">
      <c r="B13" s="9"/>
      <c r="C13" s="10" t="s">
        <v>15</v>
      </c>
      <c r="D13" s="11">
        <v>1230</v>
      </c>
      <c r="E13" s="12">
        <v>29.28</v>
      </c>
      <c r="F13" s="11">
        <f t="shared" si="1"/>
        <v>1259.28</v>
      </c>
      <c r="G13" s="17">
        <v>972.66</v>
      </c>
      <c r="H13" s="17">
        <v>972.66</v>
      </c>
      <c r="I13" s="14">
        <f t="shared" si="2"/>
        <v>286.62</v>
      </c>
      <c r="L13" s="1">
        <v>1711.8</v>
      </c>
      <c r="M13" s="16">
        <f t="shared" ref="M13:M18" si="3">+L13-H13</f>
        <v>739.14</v>
      </c>
    </row>
    <row r="14" spans="2:13" ht="14.25" customHeight="1" x14ac:dyDescent="0.15">
      <c r="B14" s="9"/>
      <c r="C14" s="10" t="s">
        <v>16</v>
      </c>
      <c r="D14" s="18">
        <v>15293.8</v>
      </c>
      <c r="E14" s="19">
        <v>-197.5</v>
      </c>
      <c r="F14" s="18">
        <f t="shared" si="1"/>
        <v>15096.3</v>
      </c>
      <c r="G14" s="13">
        <v>6310.22</v>
      </c>
      <c r="H14" s="13">
        <v>6310.22</v>
      </c>
      <c r="I14" s="20">
        <f>F14-G14</f>
        <v>8786.0799999999981</v>
      </c>
      <c r="J14" s="21"/>
      <c r="K14" s="22"/>
      <c r="L14" s="1">
        <v>18040.2</v>
      </c>
      <c r="M14" s="16">
        <f t="shared" si="3"/>
        <v>11729.98</v>
      </c>
    </row>
    <row r="15" spans="2:13" ht="14.25" customHeight="1" x14ac:dyDescent="0.15">
      <c r="B15" s="9"/>
      <c r="C15" s="10" t="s">
        <v>17</v>
      </c>
      <c r="D15" s="11">
        <v>7987.01</v>
      </c>
      <c r="E15" s="12">
        <v>1125.93</v>
      </c>
      <c r="F15" s="11">
        <f t="shared" si="1"/>
        <v>9112.94</v>
      </c>
      <c r="G15" s="13">
        <v>7021.05</v>
      </c>
      <c r="H15" s="13">
        <v>7021.05</v>
      </c>
      <c r="I15" s="14">
        <f t="shared" si="2"/>
        <v>2091.8900000000003</v>
      </c>
      <c r="L15" s="1">
        <v>7909.4</v>
      </c>
      <c r="M15" s="16">
        <f t="shared" si="3"/>
        <v>888.34999999999945</v>
      </c>
    </row>
    <row r="16" spans="2:13" ht="14.25" customHeight="1" x14ac:dyDescent="0.15">
      <c r="B16" s="9"/>
      <c r="C16" s="10" t="s">
        <v>18</v>
      </c>
      <c r="D16" s="11">
        <v>9281.1</v>
      </c>
      <c r="E16" s="12">
        <v>285.17</v>
      </c>
      <c r="F16" s="11">
        <f t="shared" si="1"/>
        <v>9566.27</v>
      </c>
      <c r="G16" s="13">
        <v>7012.17</v>
      </c>
      <c r="H16" s="13">
        <v>7012.17</v>
      </c>
      <c r="I16" s="14">
        <f t="shared" si="2"/>
        <v>2554.1000000000004</v>
      </c>
      <c r="L16" s="1">
        <v>3642.2</v>
      </c>
      <c r="M16" s="16">
        <f t="shared" si="3"/>
        <v>-3369.9700000000003</v>
      </c>
    </row>
    <row r="17" spans="2:13" ht="14.25" customHeight="1" x14ac:dyDescent="0.15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13">
        <v>0</v>
      </c>
      <c r="H17" s="13">
        <v>0</v>
      </c>
      <c r="I17" s="14">
        <f t="shared" si="2"/>
        <v>0</v>
      </c>
      <c r="L17" s="1">
        <v>0</v>
      </c>
      <c r="M17" s="16">
        <f t="shared" si="3"/>
        <v>0</v>
      </c>
    </row>
    <row r="18" spans="2:13" ht="14.25" customHeight="1" x14ac:dyDescent="0.15">
      <c r="B18" s="9"/>
      <c r="C18" s="10" t="s">
        <v>20</v>
      </c>
      <c r="D18" s="11">
        <v>94.26</v>
      </c>
      <c r="E18" s="12">
        <v>0</v>
      </c>
      <c r="F18" s="11">
        <f t="shared" si="1"/>
        <v>94.26</v>
      </c>
      <c r="G18" s="13">
        <v>0</v>
      </c>
      <c r="H18" s="13">
        <v>0</v>
      </c>
      <c r="I18" s="14">
        <f t="shared" si="2"/>
        <v>94.26</v>
      </c>
      <c r="L18" s="1">
        <v>646.29999999999995</v>
      </c>
      <c r="M18" s="16">
        <f t="shared" si="3"/>
        <v>646.29999999999995</v>
      </c>
    </row>
    <row r="19" spans="2:13" ht="14.25" customHeight="1" x14ac:dyDescent="0.15">
      <c r="B19" s="61" t="s">
        <v>21</v>
      </c>
      <c r="C19" s="62"/>
      <c r="D19" s="23">
        <f t="shared" ref="D19:I19" si="4">SUM(D20:D28)</f>
        <v>12704.79</v>
      </c>
      <c r="E19" s="23">
        <f t="shared" si="4"/>
        <v>-790.97</v>
      </c>
      <c r="F19" s="23">
        <f t="shared" si="4"/>
        <v>4741.7000000000007</v>
      </c>
      <c r="G19" s="23">
        <f t="shared" si="4"/>
        <v>7328.21</v>
      </c>
      <c r="H19" s="23">
        <f t="shared" si="4"/>
        <v>7328.21</v>
      </c>
      <c r="I19" s="24">
        <f t="shared" si="4"/>
        <v>-2586.5100000000002</v>
      </c>
      <c r="K19" s="8">
        <f>+I19/F19</f>
        <v>-0.54548157833688338</v>
      </c>
    </row>
    <row r="20" spans="2:13" ht="22.5" x14ac:dyDescent="0.15">
      <c r="B20" s="9"/>
      <c r="C20" s="10" t="s">
        <v>22</v>
      </c>
      <c r="D20" s="11">
        <v>2812.1</v>
      </c>
      <c r="E20" s="12">
        <v>-783.42</v>
      </c>
      <c r="F20" s="11">
        <f>D20+E20</f>
        <v>2028.6799999999998</v>
      </c>
      <c r="G20" s="12">
        <v>906.97</v>
      </c>
      <c r="H20" s="12">
        <v>906.97</v>
      </c>
      <c r="I20" s="14">
        <f>F20-G20</f>
        <v>1121.7099999999998</v>
      </c>
    </row>
    <row r="21" spans="2:13" ht="14.25" customHeight="1" x14ac:dyDescent="0.15">
      <c r="B21" s="9"/>
      <c r="C21" s="10" t="s">
        <v>23</v>
      </c>
      <c r="D21" s="11">
        <v>375.17</v>
      </c>
      <c r="E21" s="12">
        <v>-69.81</v>
      </c>
      <c r="F21" s="11">
        <f t="shared" ref="F21:F28" si="5">D21+E21</f>
        <v>305.36</v>
      </c>
      <c r="G21" s="12">
        <v>114.34</v>
      </c>
      <c r="H21" s="12">
        <v>114.34</v>
      </c>
      <c r="I21" s="14">
        <f t="shared" ref="I21:I28" si="6">F21-G21</f>
        <v>191.02</v>
      </c>
    </row>
    <row r="22" spans="2:13" ht="21.75" customHeight="1" x14ac:dyDescent="0.15">
      <c r="B22" s="9"/>
      <c r="C22" s="10" t="s">
        <v>24</v>
      </c>
      <c r="D22" s="11">
        <v>0</v>
      </c>
      <c r="E22" s="12">
        <v>0</v>
      </c>
      <c r="F22" s="11">
        <f t="shared" si="5"/>
        <v>0</v>
      </c>
      <c r="G22" s="12">
        <v>0</v>
      </c>
      <c r="H22" s="12">
        <v>0</v>
      </c>
      <c r="I22" s="14">
        <f t="shared" si="6"/>
        <v>0</v>
      </c>
    </row>
    <row r="23" spans="2:13" ht="14.25" customHeight="1" x14ac:dyDescent="0.15">
      <c r="B23" s="9"/>
      <c r="C23" s="10" t="s">
        <v>25</v>
      </c>
      <c r="D23" s="11">
        <v>7172.12</v>
      </c>
      <c r="E23" s="12">
        <v>379.75</v>
      </c>
      <c r="F23" s="11">
        <v>379.75</v>
      </c>
      <c r="G23" s="12">
        <v>4962.33</v>
      </c>
      <c r="H23" s="12">
        <v>4962.33</v>
      </c>
      <c r="I23" s="14">
        <f t="shared" si="6"/>
        <v>-4582.58</v>
      </c>
    </row>
    <row r="24" spans="2:13" ht="14.25" customHeight="1" x14ac:dyDescent="0.15">
      <c r="B24" s="9"/>
      <c r="C24" s="10" t="s">
        <v>26</v>
      </c>
      <c r="D24" s="11">
        <v>385.53</v>
      </c>
      <c r="E24" s="12">
        <v>-9.48</v>
      </c>
      <c r="F24" s="11">
        <f t="shared" si="5"/>
        <v>376.04999999999995</v>
      </c>
      <c r="G24" s="12">
        <v>245.99</v>
      </c>
      <c r="H24" s="12">
        <v>245.99</v>
      </c>
      <c r="I24" s="14">
        <f t="shared" si="6"/>
        <v>130.05999999999995</v>
      </c>
    </row>
    <row r="25" spans="2:13" ht="14.25" customHeight="1" x14ac:dyDescent="0.15">
      <c r="B25" s="9"/>
      <c r="C25" s="10" t="s">
        <v>27</v>
      </c>
      <c r="D25" s="11">
        <v>217.27</v>
      </c>
      <c r="E25" s="12">
        <v>-24.99</v>
      </c>
      <c r="F25" s="11">
        <f t="shared" si="5"/>
        <v>192.28</v>
      </c>
      <c r="G25" s="12">
        <v>136.41</v>
      </c>
      <c r="H25" s="12">
        <v>136.41</v>
      </c>
      <c r="I25" s="14">
        <f t="shared" si="6"/>
        <v>55.870000000000005</v>
      </c>
    </row>
    <row r="26" spans="2:13" ht="23.25" customHeight="1" x14ac:dyDescent="0.15">
      <c r="B26" s="9"/>
      <c r="C26" s="10" t="s">
        <v>28</v>
      </c>
      <c r="D26" s="11">
        <v>726.5</v>
      </c>
      <c r="E26" s="12">
        <v>-63.43</v>
      </c>
      <c r="F26" s="11">
        <f t="shared" si="5"/>
        <v>663.07</v>
      </c>
      <c r="G26" s="12">
        <v>606.30999999999995</v>
      </c>
      <c r="H26" s="12">
        <v>606.30999999999995</v>
      </c>
      <c r="I26" s="14">
        <f t="shared" si="6"/>
        <v>56.760000000000105</v>
      </c>
    </row>
    <row r="27" spans="2:13" ht="14.25" customHeight="1" x14ac:dyDescent="0.15">
      <c r="B27" s="9"/>
      <c r="C27" s="10" t="s">
        <v>29</v>
      </c>
      <c r="D27" s="11">
        <v>0</v>
      </c>
      <c r="E27" s="12">
        <v>0</v>
      </c>
      <c r="F27" s="11">
        <f t="shared" si="5"/>
        <v>0</v>
      </c>
      <c r="G27" s="12">
        <v>0</v>
      </c>
      <c r="H27" s="12">
        <v>0</v>
      </c>
      <c r="I27" s="14">
        <f t="shared" si="6"/>
        <v>0</v>
      </c>
    </row>
    <row r="28" spans="2:13" ht="14.25" customHeight="1" x14ac:dyDescent="0.15">
      <c r="B28" s="9"/>
      <c r="C28" s="10" t="s">
        <v>30</v>
      </c>
      <c r="D28" s="11">
        <v>1016.1</v>
      </c>
      <c r="E28" s="12">
        <v>-219.59</v>
      </c>
      <c r="F28" s="11">
        <f t="shared" si="5"/>
        <v>796.51</v>
      </c>
      <c r="G28" s="12">
        <v>355.86</v>
      </c>
      <c r="H28" s="12">
        <v>355.86</v>
      </c>
      <c r="I28" s="14">
        <f t="shared" si="6"/>
        <v>440.65</v>
      </c>
    </row>
    <row r="29" spans="2:13" ht="14.25" customHeight="1" x14ac:dyDescent="0.15">
      <c r="B29" s="61" t="s">
        <v>31</v>
      </c>
      <c r="C29" s="62"/>
      <c r="D29" s="23">
        <f t="shared" ref="D29:I29" si="7">SUM(D30:D38)</f>
        <v>14120.66</v>
      </c>
      <c r="E29" s="23">
        <f t="shared" si="7"/>
        <v>-433.28</v>
      </c>
      <c r="F29" s="23">
        <f t="shared" si="7"/>
        <v>13687.380000000001</v>
      </c>
      <c r="G29" s="23">
        <f t="shared" si="7"/>
        <v>9698.7100000000009</v>
      </c>
      <c r="H29" s="23">
        <f t="shared" si="7"/>
        <v>9698.7100000000009</v>
      </c>
      <c r="I29" s="24">
        <f t="shared" si="7"/>
        <v>3988.67</v>
      </c>
      <c r="K29" s="8">
        <f>+I29/F29</f>
        <v>0.29141223521229043</v>
      </c>
    </row>
    <row r="30" spans="2:13" ht="14.25" customHeight="1" x14ac:dyDescent="0.15">
      <c r="B30" s="9"/>
      <c r="C30" s="10" t="s">
        <v>32</v>
      </c>
      <c r="D30" s="11">
        <v>2233.4</v>
      </c>
      <c r="E30" s="12">
        <v>-308.48</v>
      </c>
      <c r="F30" s="11">
        <f>D30+E30</f>
        <v>1924.92</v>
      </c>
      <c r="G30" s="12">
        <v>1163.04</v>
      </c>
      <c r="H30" s="12">
        <v>1163.04</v>
      </c>
      <c r="I30" s="14">
        <f t="shared" ref="I30:I38" si="8">F30-G30</f>
        <v>761.88000000000011</v>
      </c>
    </row>
    <row r="31" spans="2:13" ht="14.25" customHeight="1" x14ac:dyDescent="0.15">
      <c r="B31" s="9"/>
      <c r="C31" s="10" t="s">
        <v>33</v>
      </c>
      <c r="D31" s="11">
        <v>20.79</v>
      </c>
      <c r="E31" s="12">
        <v>-20.79</v>
      </c>
      <c r="F31" s="11">
        <f t="shared" ref="F31:F37" si="9">D31+E31</f>
        <v>0</v>
      </c>
      <c r="G31" s="12">
        <v>0</v>
      </c>
      <c r="H31" s="12">
        <v>0</v>
      </c>
      <c r="I31" s="14">
        <f t="shared" si="8"/>
        <v>0</v>
      </c>
    </row>
    <row r="32" spans="2:13" ht="23.25" customHeight="1" x14ac:dyDescent="0.15">
      <c r="B32" s="9"/>
      <c r="C32" s="10" t="s">
        <v>34</v>
      </c>
      <c r="D32" s="11">
        <v>5068.17</v>
      </c>
      <c r="E32" s="12">
        <v>226.7</v>
      </c>
      <c r="F32" s="11">
        <f t="shared" si="9"/>
        <v>5294.87</v>
      </c>
      <c r="G32" s="12">
        <v>3879.34</v>
      </c>
      <c r="H32" s="12">
        <v>3879.34</v>
      </c>
      <c r="I32" s="14">
        <f t="shared" si="8"/>
        <v>1415.5299999999997</v>
      </c>
    </row>
    <row r="33" spans="2:9" ht="14.25" customHeight="1" x14ac:dyDescent="0.15">
      <c r="B33" s="9"/>
      <c r="C33" s="10" t="s">
        <v>35</v>
      </c>
      <c r="D33" s="11">
        <v>524.4</v>
      </c>
      <c r="E33" s="12">
        <v>571.70000000000005</v>
      </c>
      <c r="F33" s="11">
        <f t="shared" si="9"/>
        <v>1096.0999999999999</v>
      </c>
      <c r="G33" s="12">
        <v>1068.02</v>
      </c>
      <c r="H33" s="12">
        <v>1068.02</v>
      </c>
      <c r="I33" s="14">
        <f t="shared" si="8"/>
        <v>28.079999999999927</v>
      </c>
    </row>
    <row r="34" spans="2:9" s="21" customFormat="1" ht="22.5" customHeight="1" x14ac:dyDescent="0.15">
      <c r="B34" s="25"/>
      <c r="C34" s="26" t="s">
        <v>36</v>
      </c>
      <c r="D34" s="18">
        <v>4121.72</v>
      </c>
      <c r="E34" s="19">
        <v>-1020.04</v>
      </c>
      <c r="F34" s="18">
        <f t="shared" si="9"/>
        <v>3101.6800000000003</v>
      </c>
      <c r="G34" s="19">
        <v>2145.1</v>
      </c>
      <c r="H34" s="19">
        <v>2145.1</v>
      </c>
      <c r="I34" s="20">
        <f t="shared" si="8"/>
        <v>956.58000000000038</v>
      </c>
    </row>
    <row r="35" spans="2:9" ht="14.25" customHeight="1" x14ac:dyDescent="0.15">
      <c r="B35" s="9"/>
      <c r="C35" s="10" t="s">
        <v>37</v>
      </c>
      <c r="D35" s="11">
        <v>130.49</v>
      </c>
      <c r="E35" s="12">
        <v>-23.02</v>
      </c>
      <c r="F35" s="11">
        <f t="shared" si="9"/>
        <v>107.47000000000001</v>
      </c>
      <c r="G35" s="12">
        <v>48.54</v>
      </c>
      <c r="H35" s="12">
        <v>48.54</v>
      </c>
      <c r="I35" s="14">
        <f>F35-G35</f>
        <v>58.930000000000014</v>
      </c>
    </row>
    <row r="36" spans="2:9" ht="14.25" customHeight="1" x14ac:dyDescent="0.15">
      <c r="B36" s="9"/>
      <c r="C36" s="10" t="s">
        <v>38</v>
      </c>
      <c r="D36" s="11">
        <v>116.59</v>
      </c>
      <c r="E36" s="12">
        <v>-76.989999999999995</v>
      </c>
      <c r="F36" s="11">
        <f t="shared" si="9"/>
        <v>39.600000000000009</v>
      </c>
      <c r="G36" s="12">
        <v>11.25</v>
      </c>
      <c r="H36" s="12">
        <v>11.25</v>
      </c>
      <c r="I36" s="14">
        <f t="shared" si="8"/>
        <v>28.350000000000009</v>
      </c>
    </row>
    <row r="37" spans="2:9" ht="14.25" customHeight="1" x14ac:dyDescent="0.15">
      <c r="B37" s="9"/>
      <c r="C37" s="10" t="s">
        <v>39</v>
      </c>
      <c r="D37" s="11">
        <v>301.16000000000003</v>
      </c>
      <c r="E37" s="12">
        <v>-2.63</v>
      </c>
      <c r="F37" s="11">
        <f t="shared" si="9"/>
        <v>298.53000000000003</v>
      </c>
      <c r="G37" s="12">
        <v>19.600000000000001</v>
      </c>
      <c r="H37" s="12">
        <v>19.600000000000001</v>
      </c>
      <c r="I37" s="14">
        <f t="shared" si="8"/>
        <v>278.93</v>
      </c>
    </row>
    <row r="38" spans="2:9" ht="14.25" customHeight="1" x14ac:dyDescent="0.15">
      <c r="B38" s="9"/>
      <c r="C38" s="10" t="s">
        <v>40</v>
      </c>
      <c r="D38" s="11">
        <v>1603.94</v>
      </c>
      <c r="E38" s="12">
        <v>220.27</v>
      </c>
      <c r="F38" s="11">
        <f>D38+E38</f>
        <v>1824.21</v>
      </c>
      <c r="G38" s="12">
        <v>1363.82</v>
      </c>
      <c r="H38" s="12">
        <v>1363.82</v>
      </c>
      <c r="I38" s="14">
        <f t="shared" si="8"/>
        <v>460.3900000000001</v>
      </c>
    </row>
    <row r="39" spans="2:9" ht="14.25" customHeight="1" x14ac:dyDescent="0.15">
      <c r="B39" s="61" t="s">
        <v>41</v>
      </c>
      <c r="C39" s="62"/>
      <c r="D39" s="23">
        <f t="shared" ref="D39:I39" si="10">SUM(D40:D48)</f>
        <v>568.57000000000005</v>
      </c>
      <c r="E39" s="23">
        <f t="shared" si="10"/>
        <v>-72.59</v>
      </c>
      <c r="F39" s="23">
        <f t="shared" si="10"/>
        <v>495.98</v>
      </c>
      <c r="G39" s="23">
        <f t="shared" si="10"/>
        <v>41.44</v>
      </c>
      <c r="H39" s="23">
        <f t="shared" si="10"/>
        <v>41.44</v>
      </c>
      <c r="I39" s="24">
        <f t="shared" si="10"/>
        <v>454.54</v>
      </c>
    </row>
    <row r="40" spans="2:9" s="21" customFormat="1" ht="14.25" customHeight="1" x14ac:dyDescent="0.15">
      <c r="B40" s="25"/>
      <c r="C40" s="26" t="s">
        <v>42</v>
      </c>
      <c r="D40" s="19">
        <v>0</v>
      </c>
      <c r="E40" s="19">
        <v>0</v>
      </c>
      <c r="F40" s="19">
        <f t="shared" ref="F40:F48" si="11">D40+E40</f>
        <v>0</v>
      </c>
      <c r="G40" s="19">
        <v>0</v>
      </c>
      <c r="H40" s="19">
        <v>0</v>
      </c>
      <c r="I40" s="20">
        <f t="shared" ref="I40:I48" si="12">F40-G40</f>
        <v>0</v>
      </c>
    </row>
    <row r="41" spans="2:9" ht="14.25" customHeight="1" x14ac:dyDescent="0.15">
      <c r="B41" s="9"/>
      <c r="C41" s="10" t="s">
        <v>43</v>
      </c>
      <c r="D41" s="12">
        <v>0</v>
      </c>
      <c r="E41" s="12">
        <v>0</v>
      </c>
      <c r="F41" s="12">
        <f t="shared" si="11"/>
        <v>0</v>
      </c>
      <c r="G41" s="12">
        <v>0</v>
      </c>
      <c r="H41" s="12">
        <v>0</v>
      </c>
      <c r="I41" s="14">
        <f t="shared" si="12"/>
        <v>0</v>
      </c>
    </row>
    <row r="42" spans="2:9" ht="14.25" customHeight="1" x14ac:dyDescent="0.15">
      <c r="B42" s="9"/>
      <c r="C42" s="10" t="s">
        <v>44</v>
      </c>
      <c r="D42" s="12">
        <v>568.57000000000005</v>
      </c>
      <c r="E42" s="12">
        <v>-72.59</v>
      </c>
      <c r="F42" s="12">
        <f t="shared" si="11"/>
        <v>495.98</v>
      </c>
      <c r="G42" s="12">
        <v>41.44</v>
      </c>
      <c r="H42" s="12">
        <v>41.44</v>
      </c>
      <c r="I42" s="14">
        <f t="shared" si="12"/>
        <v>454.54</v>
      </c>
    </row>
    <row r="43" spans="2:9" ht="14.25" customHeight="1" x14ac:dyDescent="0.15">
      <c r="B43" s="9"/>
      <c r="C43" s="10" t="s">
        <v>45</v>
      </c>
      <c r="D43" s="12">
        <v>0</v>
      </c>
      <c r="E43" s="12">
        <v>0</v>
      </c>
      <c r="F43" s="12">
        <f t="shared" si="11"/>
        <v>0</v>
      </c>
      <c r="G43" s="12">
        <v>0</v>
      </c>
      <c r="H43" s="12">
        <v>0</v>
      </c>
      <c r="I43" s="14">
        <f t="shared" si="12"/>
        <v>0</v>
      </c>
    </row>
    <row r="44" spans="2:9" ht="14.25" customHeight="1" x14ac:dyDescent="0.15">
      <c r="B44" s="9"/>
      <c r="C44" s="10" t="s">
        <v>46</v>
      </c>
      <c r="D44" s="12">
        <v>0</v>
      </c>
      <c r="E44" s="12">
        <v>0</v>
      </c>
      <c r="F44" s="12">
        <f t="shared" si="11"/>
        <v>0</v>
      </c>
      <c r="G44" s="12">
        <v>0</v>
      </c>
      <c r="H44" s="12">
        <v>0</v>
      </c>
      <c r="I44" s="14">
        <f t="shared" si="12"/>
        <v>0</v>
      </c>
    </row>
    <row r="45" spans="2:9" ht="14.25" customHeight="1" x14ac:dyDescent="0.15">
      <c r="B45" s="9"/>
      <c r="C45" s="10" t="s">
        <v>47</v>
      </c>
      <c r="D45" s="12">
        <v>0</v>
      </c>
      <c r="E45" s="12">
        <v>0</v>
      </c>
      <c r="F45" s="12">
        <f t="shared" si="11"/>
        <v>0</v>
      </c>
      <c r="G45" s="12">
        <v>0</v>
      </c>
      <c r="H45" s="12">
        <v>0</v>
      </c>
      <c r="I45" s="14">
        <f t="shared" si="12"/>
        <v>0</v>
      </c>
    </row>
    <row r="46" spans="2:9" ht="14.25" customHeight="1" x14ac:dyDescent="0.15">
      <c r="B46" s="9"/>
      <c r="C46" s="10" t="s">
        <v>48</v>
      </c>
      <c r="D46" s="12">
        <v>0</v>
      </c>
      <c r="E46" s="12">
        <v>0</v>
      </c>
      <c r="F46" s="12">
        <f t="shared" si="11"/>
        <v>0</v>
      </c>
      <c r="G46" s="12">
        <v>0</v>
      </c>
      <c r="H46" s="12">
        <v>0</v>
      </c>
      <c r="I46" s="14">
        <f t="shared" si="12"/>
        <v>0</v>
      </c>
    </row>
    <row r="47" spans="2:9" ht="14.25" customHeight="1" x14ac:dyDescent="0.15">
      <c r="B47" s="9"/>
      <c r="C47" s="10" t="s">
        <v>49</v>
      </c>
      <c r="D47" s="12">
        <v>0</v>
      </c>
      <c r="E47" s="12">
        <v>0</v>
      </c>
      <c r="F47" s="12">
        <f t="shared" si="11"/>
        <v>0</v>
      </c>
      <c r="G47" s="12">
        <v>0</v>
      </c>
      <c r="H47" s="12">
        <v>0</v>
      </c>
      <c r="I47" s="14">
        <f t="shared" si="12"/>
        <v>0</v>
      </c>
    </row>
    <row r="48" spans="2:9" ht="14.25" customHeight="1" x14ac:dyDescent="0.15">
      <c r="B48" s="9"/>
      <c r="C48" s="10" t="s">
        <v>50</v>
      </c>
      <c r="D48" s="12">
        <v>0</v>
      </c>
      <c r="E48" s="12">
        <v>0</v>
      </c>
      <c r="F48" s="12">
        <f t="shared" si="11"/>
        <v>0</v>
      </c>
      <c r="G48" s="12">
        <v>0</v>
      </c>
      <c r="H48" s="12">
        <v>0</v>
      </c>
      <c r="I48" s="14">
        <f t="shared" si="12"/>
        <v>0</v>
      </c>
    </row>
    <row r="49" spans="2:15" ht="14.25" customHeight="1" x14ac:dyDescent="0.15">
      <c r="B49" s="61" t="s">
        <v>51</v>
      </c>
      <c r="C49" s="62"/>
      <c r="D49" s="23">
        <f t="shared" ref="D49:I49" si="13">SUM(D50:D58)</f>
        <v>13810.199999999999</v>
      </c>
      <c r="E49" s="23">
        <f>SUM(E50:E58)</f>
        <v>0</v>
      </c>
      <c r="F49" s="23">
        <f t="shared" si="13"/>
        <v>13810.199999999999</v>
      </c>
      <c r="G49" s="23">
        <f t="shared" si="13"/>
        <v>550.17999999999995</v>
      </c>
      <c r="H49" s="23">
        <f>SUM(H50:H58)</f>
        <v>550.17999999999995</v>
      </c>
      <c r="I49" s="24">
        <f t="shared" si="13"/>
        <v>13260.019999999999</v>
      </c>
      <c r="K49" s="16">
        <v>1096.0999999999999</v>
      </c>
      <c r="L49" s="27"/>
      <c r="N49" s="1">
        <f>+SUM(N50:N58)</f>
        <v>1096.1000000000001</v>
      </c>
    </row>
    <row r="50" spans="2:15" ht="14.25" customHeight="1" x14ac:dyDescent="0.15">
      <c r="B50" s="9"/>
      <c r="C50" s="10" t="s">
        <v>52</v>
      </c>
      <c r="D50" s="11">
        <v>5311.62</v>
      </c>
      <c r="E50" s="12">
        <v>0</v>
      </c>
      <c r="F50" s="11">
        <f t="shared" ref="F50:F58" si="14">D50+E50</f>
        <v>5311.62</v>
      </c>
      <c r="G50" s="13">
        <v>550.17999999999995</v>
      </c>
      <c r="H50" s="13">
        <v>550.17999999999995</v>
      </c>
      <c r="I50" s="14">
        <f t="shared" ref="I50:I58" si="15">F50-G50</f>
        <v>4761.4399999999996</v>
      </c>
      <c r="N50" s="1">
        <v>1009.2</v>
      </c>
      <c r="O50" s="27">
        <f t="shared" ref="O50:O58" si="16">+N50-H50</f>
        <v>459.0200000000001</v>
      </c>
    </row>
    <row r="51" spans="2:15" ht="14.25" customHeight="1" x14ac:dyDescent="0.15">
      <c r="B51" s="9"/>
      <c r="C51" s="10" t="s">
        <v>53</v>
      </c>
      <c r="D51" s="11">
        <v>676.31</v>
      </c>
      <c r="E51" s="12">
        <v>0</v>
      </c>
      <c r="F51" s="11">
        <f>D51+E51</f>
        <v>676.31</v>
      </c>
      <c r="G51" s="13">
        <v>0</v>
      </c>
      <c r="H51" s="13">
        <v>0</v>
      </c>
      <c r="I51" s="14">
        <f t="shared" si="15"/>
        <v>676.31</v>
      </c>
      <c r="N51" s="1">
        <v>19.2</v>
      </c>
      <c r="O51" s="27">
        <f t="shared" si="16"/>
        <v>19.2</v>
      </c>
    </row>
    <row r="52" spans="2:15" ht="14.25" customHeight="1" x14ac:dyDescent="0.15">
      <c r="B52" s="9"/>
      <c r="C52" s="10" t="s">
        <v>54</v>
      </c>
      <c r="D52" s="11">
        <v>1267.7</v>
      </c>
      <c r="E52" s="12">
        <v>0</v>
      </c>
      <c r="F52" s="11">
        <f t="shared" si="14"/>
        <v>1267.7</v>
      </c>
      <c r="G52" s="13">
        <v>0</v>
      </c>
      <c r="H52" s="13">
        <v>0</v>
      </c>
      <c r="I52" s="14">
        <f t="shared" si="15"/>
        <v>1267.7</v>
      </c>
      <c r="K52" s="16"/>
      <c r="N52" s="1">
        <v>5.6</v>
      </c>
      <c r="O52" s="27">
        <f t="shared" si="16"/>
        <v>5.6</v>
      </c>
    </row>
    <row r="53" spans="2:15" ht="14.25" customHeight="1" x14ac:dyDescent="0.15">
      <c r="B53" s="9"/>
      <c r="C53" s="10" t="s">
        <v>55</v>
      </c>
      <c r="D53" s="11">
        <v>500</v>
      </c>
      <c r="E53" s="12">
        <v>0</v>
      </c>
      <c r="F53" s="11">
        <f>D53+E53</f>
        <v>500</v>
      </c>
      <c r="G53" s="13">
        <v>0</v>
      </c>
      <c r="H53" s="13">
        <v>0</v>
      </c>
      <c r="I53" s="14">
        <f t="shared" si="15"/>
        <v>500</v>
      </c>
      <c r="O53" s="27">
        <f t="shared" si="16"/>
        <v>0</v>
      </c>
    </row>
    <row r="54" spans="2:15" ht="14.25" customHeight="1" x14ac:dyDescent="0.15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13">
        <v>0</v>
      </c>
      <c r="H54" s="13">
        <v>0</v>
      </c>
      <c r="I54" s="14">
        <f t="shared" si="15"/>
        <v>0</v>
      </c>
      <c r="O54" s="27">
        <f t="shared" si="16"/>
        <v>0</v>
      </c>
    </row>
    <row r="55" spans="2:15" ht="14.25" customHeight="1" x14ac:dyDescent="0.15">
      <c r="B55" s="9"/>
      <c r="C55" s="10" t="s">
        <v>57</v>
      </c>
      <c r="D55" s="11">
        <v>4014.83</v>
      </c>
      <c r="E55" s="12">
        <v>0</v>
      </c>
      <c r="F55" s="11">
        <f t="shared" si="14"/>
        <v>4014.83</v>
      </c>
      <c r="G55" s="13">
        <v>0</v>
      </c>
      <c r="H55" s="13">
        <v>0</v>
      </c>
      <c r="I55" s="14">
        <f t="shared" si="15"/>
        <v>4014.83</v>
      </c>
      <c r="N55" s="1">
        <v>55.2</v>
      </c>
      <c r="O55" s="27">
        <f t="shared" si="16"/>
        <v>55.2</v>
      </c>
    </row>
    <row r="56" spans="2:15" ht="14.25" customHeight="1" x14ac:dyDescent="0.15">
      <c r="B56" s="9"/>
      <c r="C56" s="10" t="s">
        <v>58</v>
      </c>
      <c r="D56" s="11">
        <v>0</v>
      </c>
      <c r="E56" s="12">
        <v>0</v>
      </c>
      <c r="F56" s="11">
        <f t="shared" si="14"/>
        <v>0</v>
      </c>
      <c r="G56" s="13">
        <v>0</v>
      </c>
      <c r="H56" s="13">
        <v>0</v>
      </c>
      <c r="I56" s="14">
        <f t="shared" si="15"/>
        <v>0</v>
      </c>
      <c r="O56" s="27">
        <f t="shared" si="16"/>
        <v>0</v>
      </c>
    </row>
    <row r="57" spans="2:15" ht="14.25" customHeight="1" x14ac:dyDescent="0.15">
      <c r="B57" s="9"/>
      <c r="C57" s="10" t="s">
        <v>59</v>
      </c>
      <c r="D57" s="11">
        <v>0</v>
      </c>
      <c r="E57" s="12">
        <v>0</v>
      </c>
      <c r="F57" s="11">
        <f t="shared" si="14"/>
        <v>0</v>
      </c>
      <c r="G57" s="13">
        <v>0</v>
      </c>
      <c r="H57" s="13">
        <v>0</v>
      </c>
      <c r="I57" s="14">
        <f t="shared" si="15"/>
        <v>0</v>
      </c>
      <c r="O57" s="27">
        <f t="shared" si="16"/>
        <v>0</v>
      </c>
    </row>
    <row r="58" spans="2:15" ht="14.25" customHeight="1" x14ac:dyDescent="0.15">
      <c r="B58" s="9"/>
      <c r="C58" s="10" t="s">
        <v>60</v>
      </c>
      <c r="D58" s="11">
        <v>2039.74</v>
      </c>
      <c r="E58" s="12">
        <v>0</v>
      </c>
      <c r="F58" s="11">
        <f t="shared" si="14"/>
        <v>2039.74</v>
      </c>
      <c r="G58" s="13">
        <v>0</v>
      </c>
      <c r="H58" s="13">
        <v>0</v>
      </c>
      <c r="I58" s="14">
        <f t="shared" si="15"/>
        <v>2039.74</v>
      </c>
      <c r="N58" s="1">
        <v>6.9</v>
      </c>
      <c r="O58" s="27">
        <f t="shared" si="16"/>
        <v>6.9</v>
      </c>
    </row>
    <row r="59" spans="2:15" ht="14.25" customHeight="1" x14ac:dyDescent="0.15">
      <c r="B59" s="61" t="s">
        <v>61</v>
      </c>
      <c r="C59" s="62"/>
      <c r="D59" s="23">
        <f t="shared" ref="D59:I59" si="17">SUM(D60:D62)</f>
        <v>0</v>
      </c>
      <c r="E59" s="23">
        <f t="shared" si="17"/>
        <v>5255.36</v>
      </c>
      <c r="F59" s="23">
        <f t="shared" si="17"/>
        <v>5255.36</v>
      </c>
      <c r="G59" s="23">
        <f t="shared" si="17"/>
        <v>0</v>
      </c>
      <c r="H59" s="23">
        <f>SUM(H60:H62)</f>
        <v>0</v>
      </c>
      <c r="I59" s="24">
        <f t="shared" si="17"/>
        <v>5255.36</v>
      </c>
    </row>
    <row r="60" spans="2:15" ht="14.25" customHeight="1" x14ac:dyDescent="0.15">
      <c r="B60" s="9"/>
      <c r="C60" s="10" t="s">
        <v>62</v>
      </c>
      <c r="D60" s="12">
        <v>0</v>
      </c>
      <c r="E60" s="12">
        <v>5255.36</v>
      </c>
      <c r="F60" s="12">
        <f>D60+E60</f>
        <v>5255.36</v>
      </c>
      <c r="G60" s="12">
        <v>0</v>
      </c>
      <c r="H60" s="23">
        <v>0</v>
      </c>
      <c r="I60" s="14">
        <f>F60-G60</f>
        <v>5255.36</v>
      </c>
    </row>
    <row r="61" spans="2:15" ht="14.25" customHeight="1" x14ac:dyDescent="0.15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3">
        <v>0</v>
      </c>
      <c r="I61" s="14">
        <f>F61-G61</f>
        <v>0</v>
      </c>
    </row>
    <row r="62" spans="2:15" ht="14.25" customHeight="1" x14ac:dyDescent="0.15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3">
        <v>0</v>
      </c>
      <c r="I62" s="14">
        <f>F62-G62</f>
        <v>0</v>
      </c>
    </row>
    <row r="63" spans="2:15" ht="14.25" customHeight="1" x14ac:dyDescent="0.15">
      <c r="B63" s="61" t="s">
        <v>65</v>
      </c>
      <c r="C63" s="62"/>
      <c r="D63" s="23">
        <f t="shared" ref="D63:I63" si="18">SUM(D64:D70)</f>
        <v>0</v>
      </c>
      <c r="E63" s="23">
        <f t="shared" si="18"/>
        <v>0</v>
      </c>
      <c r="F63" s="23">
        <f t="shared" si="18"/>
        <v>0</v>
      </c>
      <c r="G63" s="23">
        <f t="shared" si="18"/>
        <v>0</v>
      </c>
      <c r="H63" s="23">
        <f>SUM(H64:H70)</f>
        <v>0</v>
      </c>
      <c r="I63" s="24">
        <f t="shared" si="18"/>
        <v>0</v>
      </c>
    </row>
    <row r="64" spans="2:15" ht="14.25" customHeight="1" x14ac:dyDescent="0.15">
      <c r="B64" s="9"/>
      <c r="C64" s="10" t="s">
        <v>66</v>
      </c>
      <c r="D64" s="12">
        <v>0</v>
      </c>
      <c r="E64" s="12">
        <v>0</v>
      </c>
      <c r="F64" s="12">
        <f t="shared" ref="F64:F70" si="19">D64+E64</f>
        <v>0</v>
      </c>
      <c r="G64" s="12">
        <v>0</v>
      </c>
      <c r="H64" s="12">
        <v>0</v>
      </c>
      <c r="I64" s="14">
        <f t="shared" ref="I64:I70" si="20">F64-G64</f>
        <v>0</v>
      </c>
    </row>
    <row r="65" spans="2:11" ht="14.25" customHeight="1" x14ac:dyDescent="0.15">
      <c r="B65" s="9"/>
      <c r="C65" s="10" t="s">
        <v>67</v>
      </c>
      <c r="D65" s="12">
        <v>0</v>
      </c>
      <c r="E65" s="12">
        <v>0</v>
      </c>
      <c r="F65" s="12">
        <f t="shared" si="19"/>
        <v>0</v>
      </c>
      <c r="G65" s="12">
        <v>0</v>
      </c>
      <c r="H65" s="12">
        <v>0</v>
      </c>
      <c r="I65" s="14">
        <f t="shared" si="20"/>
        <v>0</v>
      </c>
      <c r="K65" s="28" t="s">
        <v>68</v>
      </c>
    </row>
    <row r="66" spans="2:11" ht="14.25" customHeight="1" x14ac:dyDescent="0.15">
      <c r="B66" s="9"/>
      <c r="C66" s="10" t="s">
        <v>69</v>
      </c>
      <c r="D66" s="12">
        <v>0</v>
      </c>
      <c r="E66" s="12">
        <v>0</v>
      </c>
      <c r="F66" s="12">
        <f t="shared" si="19"/>
        <v>0</v>
      </c>
      <c r="G66" s="12">
        <v>0</v>
      </c>
      <c r="H66" s="12">
        <v>0</v>
      </c>
      <c r="I66" s="14">
        <f t="shared" si="20"/>
        <v>0</v>
      </c>
    </row>
    <row r="67" spans="2:11" ht="14.25" customHeight="1" x14ac:dyDescent="0.15">
      <c r="B67" s="9"/>
      <c r="C67" s="10" t="s">
        <v>70</v>
      </c>
      <c r="D67" s="12">
        <v>0</v>
      </c>
      <c r="E67" s="12">
        <v>0</v>
      </c>
      <c r="F67" s="12">
        <f t="shared" si="19"/>
        <v>0</v>
      </c>
      <c r="G67" s="12">
        <v>0</v>
      </c>
      <c r="H67" s="12">
        <v>0</v>
      </c>
      <c r="I67" s="14">
        <f t="shared" si="20"/>
        <v>0</v>
      </c>
    </row>
    <row r="68" spans="2:11" ht="14.25" customHeight="1" x14ac:dyDescent="0.15">
      <c r="B68" s="9"/>
      <c r="C68" s="10" t="s">
        <v>71</v>
      </c>
      <c r="D68" s="12">
        <v>0</v>
      </c>
      <c r="E68" s="12">
        <v>0</v>
      </c>
      <c r="F68" s="12">
        <f t="shared" si="19"/>
        <v>0</v>
      </c>
      <c r="G68" s="12">
        <v>0</v>
      </c>
      <c r="H68" s="12">
        <v>0</v>
      </c>
      <c r="I68" s="14">
        <f t="shared" si="20"/>
        <v>0</v>
      </c>
    </row>
    <row r="69" spans="2:11" ht="14.25" customHeight="1" x14ac:dyDescent="0.15">
      <c r="B69" s="9"/>
      <c r="C69" s="10" t="s">
        <v>72</v>
      </c>
      <c r="D69" s="12">
        <v>0</v>
      </c>
      <c r="E69" s="12">
        <v>0</v>
      </c>
      <c r="F69" s="12">
        <f t="shared" si="19"/>
        <v>0</v>
      </c>
      <c r="G69" s="12">
        <v>0</v>
      </c>
      <c r="H69" s="12">
        <v>0</v>
      </c>
      <c r="I69" s="14">
        <f t="shared" si="20"/>
        <v>0</v>
      </c>
    </row>
    <row r="70" spans="2:11" ht="14.25" customHeight="1" x14ac:dyDescent="0.15">
      <c r="B70" s="9"/>
      <c r="C70" s="10" t="s">
        <v>73</v>
      </c>
      <c r="D70" s="12">
        <v>0</v>
      </c>
      <c r="E70" s="12">
        <v>0</v>
      </c>
      <c r="F70" s="12">
        <f t="shared" si="19"/>
        <v>0</v>
      </c>
      <c r="G70" s="12">
        <v>0</v>
      </c>
      <c r="H70" s="12">
        <v>0</v>
      </c>
      <c r="I70" s="14">
        <f t="shared" si="20"/>
        <v>0</v>
      </c>
    </row>
    <row r="71" spans="2:11" ht="14.25" customHeight="1" x14ac:dyDescent="0.15">
      <c r="B71" s="61" t="s">
        <v>74</v>
      </c>
      <c r="C71" s="62"/>
      <c r="D71" s="23">
        <f t="shared" ref="D71:I71" si="21">SUM(D72:D74)</f>
        <v>0</v>
      </c>
      <c r="E71" s="23">
        <f t="shared" si="21"/>
        <v>0</v>
      </c>
      <c r="F71" s="23">
        <f t="shared" si="21"/>
        <v>0</v>
      </c>
      <c r="G71" s="23">
        <f t="shared" si="21"/>
        <v>0</v>
      </c>
      <c r="H71" s="23">
        <f>SUM(H72:H74)</f>
        <v>0</v>
      </c>
      <c r="I71" s="24">
        <f t="shared" si="21"/>
        <v>0</v>
      </c>
    </row>
    <row r="72" spans="2:11" ht="14.25" customHeight="1" x14ac:dyDescent="0.15">
      <c r="B72" s="9"/>
      <c r="C72" s="10" t="s">
        <v>75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4">
        <f>F72-G72</f>
        <v>0</v>
      </c>
    </row>
    <row r="73" spans="2:11" ht="14.25" customHeight="1" x14ac:dyDescent="0.15">
      <c r="B73" s="9"/>
      <c r="C73" s="10" t="s">
        <v>76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4">
        <f>F73-G73</f>
        <v>0</v>
      </c>
    </row>
    <row r="74" spans="2:11" ht="14.25" customHeight="1" x14ac:dyDescent="0.15">
      <c r="B74" s="9"/>
      <c r="C74" s="10" t="s">
        <v>77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4">
        <f>F74-G74</f>
        <v>0</v>
      </c>
    </row>
    <row r="75" spans="2:11" ht="14.25" customHeight="1" x14ac:dyDescent="0.15">
      <c r="B75" s="61" t="s">
        <v>78</v>
      </c>
      <c r="C75" s="62"/>
      <c r="D75" s="23">
        <f t="shared" ref="D75:I75" si="22">SUM(D76:D82)</f>
        <v>0</v>
      </c>
      <c r="E75" s="23">
        <f t="shared" si="22"/>
        <v>199.92</v>
      </c>
      <c r="F75" s="23">
        <f t="shared" si="22"/>
        <v>199.92</v>
      </c>
      <c r="G75" s="23">
        <f t="shared" si="22"/>
        <v>199.92</v>
      </c>
      <c r="H75" s="23">
        <f>SUM(H76:H82)</f>
        <v>199.92</v>
      </c>
      <c r="I75" s="24">
        <f t="shared" si="22"/>
        <v>0</v>
      </c>
    </row>
    <row r="76" spans="2:11" ht="14.25" customHeight="1" x14ac:dyDescent="0.15">
      <c r="B76" s="9"/>
      <c r="C76" s="10" t="s">
        <v>79</v>
      </c>
      <c r="D76" s="12">
        <v>0</v>
      </c>
      <c r="E76" s="12">
        <v>0</v>
      </c>
      <c r="F76" s="12">
        <f t="shared" ref="F76:F82" si="23">D76+E76</f>
        <v>0</v>
      </c>
      <c r="G76" s="12">
        <v>0</v>
      </c>
      <c r="H76" s="12">
        <v>0</v>
      </c>
      <c r="I76" s="14">
        <f t="shared" ref="I76:I82" si="24">F76-G76</f>
        <v>0</v>
      </c>
    </row>
    <row r="77" spans="2:11" ht="14.25" customHeight="1" x14ac:dyDescent="0.15">
      <c r="B77" s="9"/>
      <c r="C77" s="10" t="s">
        <v>80</v>
      </c>
      <c r="D77" s="12">
        <v>0</v>
      </c>
      <c r="E77" s="12">
        <v>0</v>
      </c>
      <c r="F77" s="12">
        <f t="shared" si="23"/>
        <v>0</v>
      </c>
      <c r="G77" s="12">
        <v>0</v>
      </c>
      <c r="H77" s="12">
        <v>0</v>
      </c>
      <c r="I77" s="14">
        <f t="shared" si="24"/>
        <v>0</v>
      </c>
    </row>
    <row r="78" spans="2:11" ht="14.25" customHeight="1" x14ac:dyDescent="0.15">
      <c r="B78" s="9"/>
      <c r="C78" s="10" t="s">
        <v>81</v>
      </c>
      <c r="D78" s="12">
        <v>0</v>
      </c>
      <c r="E78" s="12">
        <v>0</v>
      </c>
      <c r="F78" s="12">
        <f t="shared" si="23"/>
        <v>0</v>
      </c>
      <c r="G78" s="12">
        <v>0</v>
      </c>
      <c r="H78" s="12">
        <v>0</v>
      </c>
      <c r="I78" s="14">
        <f t="shared" si="24"/>
        <v>0</v>
      </c>
    </row>
    <row r="79" spans="2:11" ht="14.25" customHeight="1" x14ac:dyDescent="0.15">
      <c r="B79" s="9"/>
      <c r="C79" s="10" t="s">
        <v>82</v>
      </c>
      <c r="D79" s="12">
        <v>0</v>
      </c>
      <c r="E79" s="12">
        <v>0</v>
      </c>
      <c r="F79" s="12">
        <f t="shared" si="23"/>
        <v>0</v>
      </c>
      <c r="G79" s="12">
        <v>0</v>
      </c>
      <c r="H79" s="12">
        <v>0</v>
      </c>
      <c r="I79" s="14">
        <f>F79-G79</f>
        <v>0</v>
      </c>
    </row>
    <row r="80" spans="2:11" ht="14.25" customHeight="1" x14ac:dyDescent="0.15">
      <c r="B80" s="9"/>
      <c r="C80" s="10" t="s">
        <v>83</v>
      </c>
      <c r="D80" s="12">
        <v>0</v>
      </c>
      <c r="E80" s="12">
        <v>0</v>
      </c>
      <c r="F80" s="12">
        <f t="shared" si="23"/>
        <v>0</v>
      </c>
      <c r="G80" s="12">
        <v>0</v>
      </c>
      <c r="H80" s="12">
        <v>0</v>
      </c>
      <c r="I80" s="14">
        <f t="shared" si="24"/>
        <v>0</v>
      </c>
    </row>
    <row r="81" spans="2:13" ht="14.25" customHeight="1" x14ac:dyDescent="0.15">
      <c r="B81" s="9"/>
      <c r="C81" s="10" t="s">
        <v>84</v>
      </c>
      <c r="D81" s="12">
        <v>0</v>
      </c>
      <c r="E81" s="12">
        <v>0</v>
      </c>
      <c r="F81" s="12">
        <f t="shared" si="23"/>
        <v>0</v>
      </c>
      <c r="G81" s="12">
        <v>0</v>
      </c>
      <c r="H81" s="12">
        <v>0</v>
      </c>
      <c r="I81" s="14">
        <f t="shared" si="24"/>
        <v>0</v>
      </c>
    </row>
    <row r="82" spans="2:13" ht="14.25" customHeight="1" thickBot="1" x14ac:dyDescent="0.25">
      <c r="B82" s="9"/>
      <c r="C82" s="10" t="s">
        <v>85</v>
      </c>
      <c r="D82" s="12">
        <v>0</v>
      </c>
      <c r="E82" s="12">
        <v>199.92</v>
      </c>
      <c r="F82" s="12">
        <f t="shared" si="23"/>
        <v>199.92</v>
      </c>
      <c r="G82" s="12">
        <v>199.92</v>
      </c>
      <c r="H82" s="12">
        <v>199.92</v>
      </c>
      <c r="I82" s="14">
        <f t="shared" si="24"/>
        <v>0</v>
      </c>
      <c r="K82" s="29">
        <f>F83-H83</f>
        <v>45067.619999999995</v>
      </c>
      <c r="L82" s="1">
        <v>5248978</v>
      </c>
      <c r="M82" s="27">
        <f>L82/1000</f>
        <v>5248.9780000000001</v>
      </c>
    </row>
    <row r="83" spans="2:13" ht="14.25" customHeight="1" thickBot="1" x14ac:dyDescent="0.25">
      <c r="B83" s="30"/>
      <c r="C83" s="31" t="s">
        <v>86</v>
      </c>
      <c r="D83" s="32">
        <f t="shared" ref="D83:I83" si="25">D11+D19+D29+D39+D49+D59+D63+D71+D75</f>
        <v>114114.89</v>
      </c>
      <c r="E83" s="32">
        <f t="shared" si="25"/>
        <v>7018.21</v>
      </c>
      <c r="F83" s="32">
        <f>F11+F19+F29+F39+F49+F59+F63+F71+F75</f>
        <v>113960.98</v>
      </c>
      <c r="G83" s="32">
        <f t="shared" si="25"/>
        <v>68893.36</v>
      </c>
      <c r="H83" s="32">
        <f>H11+H19+H29+H39+H49+H59+H63+H71+H75</f>
        <v>68893.36</v>
      </c>
      <c r="I83" s="32">
        <f t="shared" si="25"/>
        <v>45067.619999999995</v>
      </c>
      <c r="K83" s="33">
        <f>+K82/F83</f>
        <v>0.39546536016099543</v>
      </c>
    </row>
    <row r="84" spans="2:13" ht="14.25" customHeight="1" x14ac:dyDescent="0.2">
      <c r="B84" s="36"/>
      <c r="C84" s="36"/>
      <c r="D84" s="37"/>
      <c r="E84" s="37"/>
      <c r="F84" s="37"/>
      <c r="G84" s="37"/>
      <c r="H84" s="37"/>
      <c r="I84" s="37"/>
      <c r="K84" s="33"/>
    </row>
    <row r="85" spans="2:13" ht="14.25" customHeight="1" x14ac:dyDescent="0.2">
      <c r="B85" s="36"/>
      <c r="C85" s="36"/>
      <c r="D85" s="37"/>
      <c r="E85" s="37"/>
      <c r="F85" s="37"/>
      <c r="G85" s="37"/>
      <c r="H85" s="37"/>
      <c r="I85" s="37"/>
      <c r="K85" s="33"/>
    </row>
    <row r="86" spans="2:13" ht="14.25" customHeight="1" x14ac:dyDescent="0.2">
      <c r="B86" s="36"/>
      <c r="C86" s="36"/>
      <c r="D86" s="37"/>
      <c r="E86" s="37"/>
      <c r="F86" s="37"/>
      <c r="G86" s="37"/>
      <c r="H86" s="37"/>
      <c r="I86" s="37"/>
      <c r="K86" s="33"/>
    </row>
    <row r="87" spans="2:13" ht="14.25" customHeight="1" x14ac:dyDescent="0.2">
      <c r="B87" s="36"/>
      <c r="C87" s="36"/>
      <c r="D87" s="37"/>
      <c r="E87" s="37"/>
      <c r="F87" s="37"/>
      <c r="G87" s="37"/>
      <c r="H87" s="37"/>
      <c r="I87" s="37"/>
      <c r="K87" s="33"/>
    </row>
    <row r="88" spans="2:13" ht="14.25" customHeight="1" x14ac:dyDescent="0.2">
      <c r="B88" s="36"/>
      <c r="C88" s="36"/>
      <c r="D88" s="37"/>
      <c r="E88" s="37"/>
      <c r="F88" s="37"/>
      <c r="G88" s="37"/>
      <c r="H88" s="37"/>
      <c r="I88" s="37"/>
      <c r="K88" s="33"/>
    </row>
    <row r="89" spans="2:13" ht="14.25" customHeight="1" x14ac:dyDescent="0.2">
      <c r="B89" s="36"/>
      <c r="C89" s="36"/>
      <c r="D89" s="37"/>
      <c r="E89" s="37"/>
      <c r="F89" s="37"/>
      <c r="G89" s="37"/>
      <c r="H89" s="37"/>
      <c r="I89" s="37"/>
      <c r="K89" s="33"/>
    </row>
    <row r="90" spans="2:13" ht="14.25" customHeight="1" x14ac:dyDescent="0.2">
      <c r="B90" s="36"/>
      <c r="C90" s="36"/>
      <c r="D90" s="37"/>
      <c r="E90" s="37"/>
      <c r="F90" s="37"/>
      <c r="G90" s="37"/>
      <c r="H90" s="37"/>
      <c r="I90" s="37"/>
      <c r="K90" s="33"/>
    </row>
    <row r="91" spans="2:13" ht="14.25" customHeight="1" x14ac:dyDescent="0.2">
      <c r="B91" s="36"/>
      <c r="C91" s="36"/>
      <c r="D91" s="37"/>
      <c r="E91" s="37"/>
      <c r="F91" s="37"/>
      <c r="G91" s="37"/>
      <c r="H91" s="37"/>
      <c r="I91" s="37"/>
      <c r="K91" s="33"/>
    </row>
    <row r="92" spans="2:13" ht="14.25" customHeight="1" x14ac:dyDescent="0.2">
      <c r="B92" s="36"/>
      <c r="C92" s="36"/>
      <c r="D92" s="37"/>
      <c r="E92" s="37"/>
      <c r="F92" s="37"/>
      <c r="G92" s="37"/>
      <c r="H92" s="37"/>
      <c r="I92" s="37"/>
      <c r="K92" s="33"/>
    </row>
    <row r="93" spans="2:13" ht="14.25" customHeight="1" x14ac:dyDescent="0.2">
      <c r="B93" s="36"/>
      <c r="C93" s="36"/>
      <c r="D93" s="37"/>
      <c r="E93" s="37"/>
      <c r="F93" s="37"/>
      <c r="G93" s="37"/>
      <c r="H93" s="37"/>
      <c r="I93" s="37"/>
      <c r="K93" s="33"/>
    </row>
    <row r="94" spans="2:13" ht="14.25" customHeight="1" x14ac:dyDescent="0.2">
      <c r="B94" s="36"/>
      <c r="C94" s="36"/>
      <c r="D94" s="37"/>
      <c r="E94" s="37"/>
      <c r="F94" s="37"/>
      <c r="G94" s="37"/>
      <c r="H94" s="37"/>
      <c r="I94" s="37"/>
      <c r="K94" s="33"/>
    </row>
    <row r="95" spans="2:13" ht="14.25" customHeight="1" x14ac:dyDescent="0.2">
      <c r="B95" s="36"/>
      <c r="C95" s="36"/>
      <c r="D95" s="37"/>
      <c r="E95" s="37"/>
      <c r="F95" s="37"/>
      <c r="G95" s="37"/>
      <c r="H95" s="37"/>
      <c r="I95" s="37"/>
      <c r="K95" s="33"/>
    </row>
    <row r="96" spans="2:13" ht="6.75" customHeight="1" x14ac:dyDescent="0.15"/>
    <row r="97" spans="4:12" ht="6.75" customHeight="1" x14ac:dyDescent="0.15"/>
    <row r="98" spans="4:12" x14ac:dyDescent="0.15">
      <c r="E98" s="16"/>
      <c r="H98" s="16"/>
      <c r="K98" s="1">
        <v>41088.15</v>
      </c>
      <c r="L98" s="27">
        <f>K82+M82</f>
        <v>50316.597999999998</v>
      </c>
    </row>
    <row r="99" spans="4:12" x14ac:dyDescent="0.15">
      <c r="D99" s="27"/>
      <c r="E99" s="27"/>
      <c r="H99" s="34"/>
      <c r="I99" s="16"/>
      <c r="K99" s="27">
        <f>H83-K98</f>
        <v>27805.21</v>
      </c>
    </row>
    <row r="100" spans="4:12" x14ac:dyDescent="0.15">
      <c r="H100" s="27"/>
    </row>
    <row r="102" spans="4:12" x14ac:dyDescent="0.15">
      <c r="E102" s="35"/>
      <c r="H102" s="1">
        <v>68893.5</v>
      </c>
    </row>
    <row r="103" spans="4:12" x14ac:dyDescent="0.15">
      <c r="E103" s="35"/>
      <c r="H103" s="27">
        <f>H83-H102</f>
        <v>-0.13999999999941792</v>
      </c>
    </row>
    <row r="104" spans="4:12" x14ac:dyDescent="0.15">
      <c r="E104" s="35"/>
    </row>
    <row r="105" spans="4:12" x14ac:dyDescent="0.15">
      <c r="E105" s="35"/>
      <c r="F105" s="35"/>
    </row>
    <row r="106" spans="4:12" x14ac:dyDescent="0.15">
      <c r="E106" s="35"/>
      <c r="F106" s="35"/>
    </row>
    <row r="107" spans="4:12" x14ac:dyDescent="0.15">
      <c r="E107" s="35"/>
      <c r="F107" s="35"/>
    </row>
    <row r="108" spans="4:12" x14ac:dyDescent="0.15">
      <c r="E108" s="35"/>
      <c r="F108" s="35"/>
    </row>
    <row r="109" spans="4:12" x14ac:dyDescent="0.15">
      <c r="F109" s="35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39370078740157483" bottom="0.55118110236220474" header="0.31496062992125984" footer="0.31496062992125984"/>
  <pageSetup scale="5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cp:lastPrinted>2021-11-04T18:07:59Z</cp:lastPrinted>
  <dcterms:created xsi:type="dcterms:W3CDTF">2021-11-03T23:13:57Z</dcterms:created>
  <dcterms:modified xsi:type="dcterms:W3CDTF">2021-11-04T18:08:05Z</dcterms:modified>
</cp:coreProperties>
</file>